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20700" windowHeight="11760"/>
  </bookViews>
  <sheets>
    <sheet name="coeff. COMUNI OLTRE 10.000" sheetId="3" r:id="rId1"/>
  </sheets>
  <calcPr calcId="114210"/>
</workbook>
</file>

<file path=xl/calcChain.xml><?xml version="1.0" encoding="utf-8"?>
<calcChain xmlns="http://schemas.openxmlformats.org/spreadsheetml/2006/main">
  <c r="H3" i="3"/>
  <c r="I4"/>
  <c r="H67"/>
  <c r="I77"/>
  <c r="I76"/>
  <c r="I75"/>
  <c r="I73"/>
  <c r="I72"/>
  <c r="I71"/>
  <c r="I70"/>
  <c r="I93"/>
  <c r="E93"/>
  <c r="G93"/>
  <c r="I86"/>
  <c r="H86"/>
  <c r="G86"/>
  <c r="F86"/>
  <c r="E86"/>
  <c r="D86"/>
  <c r="I66"/>
  <c r="G66"/>
  <c r="E66"/>
  <c r="I60"/>
  <c r="H60"/>
  <c r="I59"/>
  <c r="H59"/>
  <c r="I56"/>
  <c r="I55"/>
  <c r="I54"/>
  <c r="I52"/>
  <c r="I53"/>
  <c r="I51"/>
  <c r="I50"/>
  <c r="H50"/>
  <c r="I49"/>
  <c r="H49"/>
  <c r="I48"/>
  <c r="H48"/>
  <c r="I47"/>
  <c r="H47"/>
  <c r="I46"/>
  <c r="H46"/>
  <c r="I45"/>
  <c r="H45"/>
  <c r="I43"/>
  <c r="H43"/>
  <c r="I42"/>
  <c r="H42"/>
  <c r="I41"/>
  <c r="H41"/>
  <c r="H40"/>
  <c r="I40"/>
  <c r="H44"/>
  <c r="I44"/>
  <c r="I39"/>
  <c r="H39"/>
  <c r="I38"/>
  <c r="H38"/>
  <c r="I37"/>
  <c r="H37"/>
  <c r="I34"/>
  <c r="H35"/>
  <c r="H36"/>
  <c r="H34"/>
  <c r="I33"/>
  <c r="H33"/>
  <c r="G33"/>
  <c r="F33"/>
  <c r="E33"/>
  <c r="D33"/>
  <c r="G3"/>
  <c r="F3"/>
  <c r="E3"/>
  <c r="D3"/>
  <c r="D4"/>
  <c r="D20"/>
  <c r="F4"/>
  <c r="F20"/>
  <c r="H4"/>
  <c r="H20"/>
  <c r="D19"/>
  <c r="E4"/>
  <c r="E19"/>
  <c r="F19"/>
  <c r="G4"/>
  <c r="G19"/>
  <c r="H19"/>
  <c r="I19"/>
  <c r="D12"/>
  <c r="E12"/>
  <c r="F12"/>
  <c r="G12"/>
  <c r="H12"/>
  <c r="I12"/>
  <c r="E94"/>
  <c r="G50"/>
  <c r="G43"/>
  <c r="F34"/>
  <c r="F59"/>
  <c r="G67"/>
  <c r="G77"/>
  <c r="E87"/>
  <c r="E90"/>
  <c r="D87"/>
  <c r="D90"/>
  <c r="I87"/>
  <c r="H87"/>
  <c r="G87"/>
  <c r="F87"/>
  <c r="F67"/>
  <c r="F77"/>
  <c r="E67"/>
  <c r="E77"/>
  <c r="D67"/>
  <c r="D77"/>
  <c r="G60"/>
  <c r="G59"/>
  <c r="G56"/>
  <c r="G55"/>
  <c r="G54"/>
  <c r="G53"/>
  <c r="G52"/>
  <c r="G51"/>
  <c r="G49"/>
  <c r="G48"/>
  <c r="G47"/>
  <c r="G46"/>
  <c r="G45"/>
  <c r="G42"/>
  <c r="G41"/>
  <c r="G39"/>
  <c r="G38"/>
  <c r="G37"/>
  <c r="E34"/>
  <c r="E59"/>
  <c r="D34"/>
  <c r="D60"/>
  <c r="I27"/>
  <c r="F43"/>
  <c r="E92"/>
  <c r="D91"/>
  <c r="F50"/>
  <c r="D92"/>
  <c r="D93"/>
  <c r="E91"/>
  <c r="E43"/>
  <c r="E50"/>
  <c r="E76"/>
  <c r="E72"/>
  <c r="D43"/>
  <c r="D50"/>
  <c r="F76"/>
  <c r="F70"/>
  <c r="F72"/>
  <c r="D45"/>
  <c r="D54"/>
  <c r="D49"/>
  <c r="D38"/>
  <c r="D47"/>
  <c r="D56"/>
  <c r="E70"/>
  <c r="E73"/>
  <c r="D42"/>
  <c r="D52"/>
  <c r="F73"/>
  <c r="D7"/>
  <c r="H94"/>
  <c r="H92"/>
  <c r="H90"/>
  <c r="H93"/>
  <c r="H91"/>
  <c r="H26"/>
  <c r="H24"/>
  <c r="H22"/>
  <c r="H18"/>
  <c r="H16"/>
  <c r="H14"/>
  <c r="H11"/>
  <c r="H9"/>
  <c r="H7"/>
  <c r="H27"/>
  <c r="H25"/>
  <c r="H23"/>
  <c r="H21"/>
  <c r="H17"/>
  <c r="H15"/>
  <c r="H13"/>
  <c r="H10"/>
  <c r="H8"/>
  <c r="G94"/>
  <c r="G92"/>
  <c r="G90"/>
  <c r="G91"/>
  <c r="G25"/>
  <c r="G23"/>
  <c r="G17"/>
  <c r="G15"/>
  <c r="G13"/>
  <c r="G10"/>
  <c r="G8"/>
  <c r="G22"/>
  <c r="G16"/>
  <c r="G14"/>
  <c r="G11"/>
  <c r="G9"/>
  <c r="G27"/>
  <c r="G21"/>
  <c r="G26"/>
  <c r="G24"/>
  <c r="G7"/>
  <c r="G18"/>
  <c r="E8"/>
  <c r="E10"/>
  <c r="E13"/>
  <c r="I15"/>
  <c r="E23"/>
  <c r="I25"/>
  <c r="E37"/>
  <c r="E39"/>
  <c r="E41"/>
  <c r="E46"/>
  <c r="E51"/>
  <c r="E53"/>
  <c r="G71"/>
  <c r="F7"/>
  <c r="D8"/>
  <c r="F9"/>
  <c r="D10"/>
  <c r="F11"/>
  <c r="D13"/>
  <c r="F14"/>
  <c r="D15"/>
  <c r="F16"/>
  <c r="D17"/>
  <c r="F18"/>
  <c r="D21"/>
  <c r="F22"/>
  <c r="D23"/>
  <c r="F24"/>
  <c r="D25"/>
  <c r="F26"/>
  <c r="D27"/>
  <c r="D37"/>
  <c r="F38"/>
  <c r="D39"/>
  <c r="D41"/>
  <c r="F42"/>
  <c r="F45"/>
  <c r="D46"/>
  <c r="F47"/>
  <c r="D48"/>
  <c r="F49"/>
  <c r="D51"/>
  <c r="F52"/>
  <c r="D53"/>
  <c r="F54"/>
  <c r="D55"/>
  <c r="F56"/>
  <c r="D59"/>
  <c r="F60"/>
  <c r="D70"/>
  <c r="F71"/>
  <c r="D72"/>
  <c r="D73"/>
  <c r="F75"/>
  <c r="D76"/>
  <c r="F90"/>
  <c r="F92"/>
  <c r="F94"/>
  <c r="I10"/>
  <c r="E15"/>
  <c r="E17"/>
  <c r="I21"/>
  <c r="E48"/>
  <c r="E55"/>
  <c r="E7"/>
  <c r="E9"/>
  <c r="I11"/>
  <c r="I14"/>
  <c r="E16"/>
  <c r="E18"/>
  <c r="I22"/>
  <c r="E24"/>
  <c r="E26"/>
  <c r="E38"/>
  <c r="E42"/>
  <c r="E45"/>
  <c r="E47"/>
  <c r="E49"/>
  <c r="E52"/>
  <c r="E54"/>
  <c r="E56"/>
  <c r="E60"/>
  <c r="G70"/>
  <c r="E71"/>
  <c r="G72"/>
  <c r="G73"/>
  <c r="E75"/>
  <c r="G76"/>
  <c r="I90"/>
  <c r="I92"/>
  <c r="I94"/>
  <c r="E21"/>
  <c r="E25"/>
  <c r="E27"/>
  <c r="I7"/>
  <c r="I9"/>
  <c r="E11"/>
  <c r="E14"/>
  <c r="I16"/>
  <c r="I18"/>
  <c r="E22"/>
  <c r="I24"/>
  <c r="I26"/>
  <c r="F8"/>
  <c r="D9"/>
  <c r="F10"/>
  <c r="D11"/>
  <c r="F13"/>
  <c r="D14"/>
  <c r="F15"/>
  <c r="D16"/>
  <c r="F17"/>
  <c r="D18"/>
  <c r="F21"/>
  <c r="D22"/>
  <c r="F23"/>
  <c r="D24"/>
  <c r="F25"/>
  <c r="D26"/>
  <c r="F27"/>
  <c r="F37"/>
  <c r="F39"/>
  <c r="F41"/>
  <c r="F46"/>
  <c r="F48"/>
  <c r="F51"/>
  <c r="F53"/>
  <c r="F55"/>
  <c r="D71"/>
  <c r="D75"/>
  <c r="F91"/>
  <c r="F93"/>
  <c r="I8"/>
  <c r="I13"/>
  <c r="I17"/>
  <c r="I23"/>
  <c r="G75"/>
  <c r="I91"/>
</calcChain>
</file>

<file path=xl/sharedStrings.xml><?xml version="1.0" encoding="utf-8"?>
<sst xmlns="http://schemas.openxmlformats.org/spreadsheetml/2006/main" count="117" uniqueCount="70">
  <si>
    <t xml:space="preserve">TIPOLOGIA DI OCCUPAZIONE </t>
  </si>
  <si>
    <t>COEFF</t>
  </si>
  <si>
    <t xml:space="preserve">TIPOLOGIA DI ESPOSIZIONE </t>
  </si>
  <si>
    <t>1) manifesto 70 x 100 – 100 x 70</t>
  </si>
  <si>
    <t>2) manifesto 100 x 140 – 140 x 100</t>
  </si>
  <si>
    <t>3) manifesto 140 x 200 – 200 x 140</t>
  </si>
  <si>
    <t>5) manifesto 600 x 300</t>
  </si>
  <si>
    <t>8) poster 600 x 300</t>
  </si>
  <si>
    <t>TIPOLOGIA DI MANIFESTO (tariffa per 10 giorni di esp.)</t>
  </si>
  <si>
    <t>ANNO</t>
  </si>
  <si>
    <t>GIORNO</t>
  </si>
  <si>
    <t>CANONE MERCATALE</t>
  </si>
  <si>
    <t>2)  Tariffa oraria area mercatale  (1/9 tariffa giornaliera)</t>
  </si>
  <si>
    <t xml:space="preserve">1)  Tariffa  area mercatale </t>
  </si>
  <si>
    <t>6) stendardo bif. 100 x 140 – 140 x 100</t>
  </si>
  <si>
    <t>7) stendardo bif. 140 x 200 – 200 x 140</t>
  </si>
  <si>
    <t>TAR. BASE A</t>
  </si>
  <si>
    <t>TAR. BASE G</t>
  </si>
  <si>
    <t>TARIFFA STANDARD LEGGE</t>
  </si>
  <si>
    <t>TARIFFA BASE MODIFICATA DAL  COMUNE</t>
  </si>
  <si>
    <t>MAGGIORAZIONI</t>
  </si>
  <si>
    <t>maggiorazione per esposizioni LUMINOSE O ILLUMINATE  DA APPLICARSI PER OGNI MQ DI ESPOSIZIONE</t>
  </si>
  <si>
    <t>10 GG</t>
  </si>
  <si>
    <r>
      <t>aumento per ogni 1.000 litri serbatoi sup.</t>
    </r>
    <r>
      <rPr>
        <sz val="12"/>
        <rFont val="Times New Roman"/>
        <family val="1"/>
      </rPr>
      <t xml:space="preserve"> 3.000 litri</t>
    </r>
  </si>
  <si>
    <r>
      <t>passi e accessi carrabili</t>
    </r>
    <r>
      <rPr>
        <sz val="12"/>
        <color indexed="8"/>
        <rFont val="Times New Roman"/>
        <family val="1"/>
      </rPr>
      <t xml:space="preserve"> </t>
    </r>
  </si>
  <si>
    <t xml:space="preserve">spazi soprastanti e sottostanti </t>
  </si>
  <si>
    <t xml:space="preserve">distributori di carburanti </t>
  </si>
  <si>
    <t>occupazioni per attività dello spettacolo viaggiante</t>
  </si>
  <si>
    <t xml:space="preserve">Traslochi e interventi edilizi d’urgenza con autoscale </t>
  </si>
  <si>
    <t>Scavi, manomissione suolo e sottosuolo</t>
  </si>
  <si>
    <r>
      <t>serbatoi interrati</t>
    </r>
    <r>
      <rPr>
        <sz val="12"/>
        <rFont val="Times New Roman"/>
        <family val="1"/>
      </rPr>
      <t xml:space="preserve"> fino a 3.000 litri</t>
    </r>
  </si>
  <si>
    <t>Occupazioni con griglie intercapedini</t>
  </si>
  <si>
    <t>Ambulanti con posteggi  fuori da aree mercatali</t>
  </si>
  <si>
    <t>Antenne telefoniche</t>
  </si>
  <si>
    <t>distributori di tabacchi</t>
  </si>
  <si>
    <t>Fiere  e manifestazioni varie</t>
  </si>
  <si>
    <t>tende</t>
  </si>
  <si>
    <t>1) Insegna di esercizio  da 5,51 a 8,50 mq</t>
  </si>
  <si>
    <t>1) Insegna di esercizio  superiore a  8,50 mq</t>
  </si>
  <si>
    <t>3)  Mercato di  7h  alimentare (rid.  30%)</t>
  </si>
  <si>
    <t>4)  Mercato di  - 7h beni durevoli  (rid. 30%)</t>
  </si>
  <si>
    <t xml:space="preserve">5) spunta Mercato </t>
  </si>
  <si>
    <t>Occupazioni  effettuate da enti del terzo settore</t>
  </si>
  <si>
    <t>1) Insegna di esercizio  fino a 5,50 mq</t>
  </si>
  <si>
    <t>2) Insegna pubbllicitaria  fino  a 5,50 mq</t>
  </si>
  <si>
    <t>2) Insegna pubblicitaria  da 5,51 a 8,50 mq</t>
  </si>
  <si>
    <t>2) Insegna pubblicitaria  superiore a  8,50 mq</t>
  </si>
  <si>
    <t>maggiorazione per esposizioni su suolo pubblico DA APPLICARSI PER OGNI IMPIANTO PUBBLICITARIO</t>
  </si>
  <si>
    <r>
      <t xml:space="preserve">3) </t>
    </r>
    <r>
      <rPr>
        <sz val="12"/>
        <color indexed="8"/>
        <rFont val="Times New Roman"/>
        <family val="1"/>
      </rPr>
      <t>Impianto pubblicitario a messaggio variabile</t>
    </r>
  </si>
  <si>
    <t>4) Pubblicità realizzata con proiezioni</t>
  </si>
  <si>
    <t>5) Altre forme  di esposizione pubblicitaria</t>
  </si>
  <si>
    <t>6) pubblicità per conto proprio su veicoli d’impresa fino a 30 q.li (a veicolo)</t>
  </si>
  <si>
    <t>7) pubblicità per conto proprio su veicoli d’impresa sup. a 30 q.li (a veicolo)</t>
  </si>
  <si>
    <t>8) pubblicità per conto terzi su veicoli e natanti (a mq)</t>
  </si>
  <si>
    <t xml:space="preserve">9) Volantinaggio per persona a giorno </t>
  </si>
  <si>
    <t>10) Pubblicità fonica per postazione a giorno</t>
  </si>
  <si>
    <t>11) Striscione traversante la strada a giorno</t>
  </si>
  <si>
    <t>12) Pubblicità realizzata con aeromobili a giorno</t>
  </si>
  <si>
    <t>13) Pubblicità realizzata con palloni frenati e simili a giorno</t>
  </si>
  <si>
    <t>14) Locandine e altro materiale temporaneo</t>
  </si>
  <si>
    <t>Occupazioni permanenti con edicole per la vendita di giornali e riviste</t>
  </si>
  <si>
    <t>Antenna telefoniche co-sitting (a gestore)</t>
  </si>
  <si>
    <t>Antenna telefoniche sharing</t>
  </si>
  <si>
    <t>occupazioni attività pubblici esercizi - dehor (per i tipi specifici di dehors fare riferimento a Regolamento canone)</t>
  </si>
  <si>
    <t>PRIMA CATEGORIA (+25%)</t>
  </si>
  <si>
    <t xml:space="preserve">SECONDA CATEGORIA </t>
  </si>
  <si>
    <t>TERZA CATEGORIA (- 25,00%)</t>
  </si>
  <si>
    <t>occupazione suolo generale (vedere anche art.20 Regolamento per riduzioni orarie)</t>
  </si>
  <si>
    <t>PRIMA CATEGORIA(+25%)</t>
  </si>
  <si>
    <t>attività edile(a partire dal secondo rinnovo coefficiente moltiplicatore 3,25).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</si>
</sst>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&quot;€&quot;\ * #,##0.000_-;\-&quot;€&quot;\ * #,##0.000_-;_-&quot;€&quot;\ 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vertical="top" wrapText="1"/>
    </xf>
    <xf numFmtId="44" fontId="0" fillId="2" borderId="1" xfId="0" applyNumberFormat="1" applyFill="1" applyBorder="1"/>
    <xf numFmtId="44" fontId="0" fillId="0" borderId="0" xfId="0" applyNumberFormat="1" applyFill="1" applyBorder="1"/>
    <xf numFmtId="0" fontId="3" fillId="0" borderId="0" xfId="0" applyFont="1" applyBorder="1" applyAlignment="1">
      <alignment vertical="top" wrapText="1"/>
    </xf>
    <xf numFmtId="44" fontId="0" fillId="0" borderId="0" xfId="0" applyNumberFormat="1" applyBorder="1"/>
    <xf numFmtId="2" fontId="3" fillId="0" borderId="0" xfId="0" applyNumberFormat="1" applyFont="1" applyBorder="1" applyAlignment="1">
      <alignment vertical="top" wrapText="1"/>
    </xf>
    <xf numFmtId="44" fontId="0" fillId="3" borderId="1" xfId="2" applyFont="1" applyFill="1" applyBorder="1"/>
    <xf numFmtId="44" fontId="0" fillId="4" borderId="1" xfId="2" applyFont="1" applyFill="1" applyBorder="1"/>
    <xf numFmtId="0" fontId="3" fillId="0" borderId="1" xfId="0" applyFont="1" applyBorder="1" applyAlignment="1">
      <alignment horizontal="center" vertical="top" wrapText="1"/>
    </xf>
    <xf numFmtId="0" fontId="7" fillId="0" borderId="0" xfId="0" applyFont="1"/>
    <xf numFmtId="2" fontId="8" fillId="0" borderId="1" xfId="0" applyNumberFormat="1" applyFont="1" applyBorder="1" applyAlignment="1">
      <alignment vertical="top" wrapText="1"/>
    </xf>
    <xf numFmtId="2" fontId="8" fillId="0" borderId="0" xfId="0" applyNumberFormat="1" applyFont="1" applyBorder="1" applyAlignment="1">
      <alignment vertical="top" wrapText="1"/>
    </xf>
    <xf numFmtId="0" fontId="10" fillId="0" borderId="0" xfId="0" applyFont="1"/>
    <xf numFmtId="2" fontId="8" fillId="0" borderId="1" xfId="0" applyNumberFormat="1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/>
    </xf>
    <xf numFmtId="44" fontId="7" fillId="3" borderId="1" xfId="2" applyFont="1" applyFill="1" applyBorder="1" applyAlignment="1">
      <alignment horizontal="center"/>
    </xf>
    <xf numFmtId="44" fontId="7" fillId="4" borderId="1" xfId="2" applyFont="1" applyFill="1" applyBorder="1" applyAlignment="1">
      <alignment horizontal="center"/>
    </xf>
    <xf numFmtId="44" fontId="7" fillId="5" borderId="1" xfId="2" applyFont="1" applyFill="1" applyBorder="1"/>
    <xf numFmtId="44" fontId="7" fillId="5" borderId="1" xfId="0" applyNumberFormat="1" applyFont="1" applyFill="1" applyBorder="1"/>
    <xf numFmtId="0" fontId="8" fillId="0" borderId="1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right" vertical="top" wrapText="1"/>
    </xf>
    <xf numFmtId="2" fontId="8" fillId="5" borderId="1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justify" vertical="top" wrapText="1"/>
    </xf>
    <xf numFmtId="0" fontId="7" fillId="0" borderId="1" xfId="0" applyFont="1" applyBorder="1"/>
    <xf numFmtId="0" fontId="3" fillId="0" borderId="2" xfId="0" applyFont="1" applyBorder="1" applyAlignment="1">
      <alignment horizontal="center" vertical="top" wrapText="1"/>
    </xf>
    <xf numFmtId="2" fontId="8" fillId="5" borderId="1" xfId="0" applyNumberFormat="1" applyFont="1" applyFill="1" applyBorder="1" applyAlignment="1">
      <alignment horizontal="right" vertical="top" wrapText="1"/>
    </xf>
    <xf numFmtId="2" fontId="8" fillId="0" borderId="1" xfId="0" applyNumberFormat="1" applyFont="1" applyFill="1" applyBorder="1" applyAlignment="1">
      <alignment horizontal="right" vertical="top" wrapText="1"/>
    </xf>
    <xf numFmtId="44" fontId="0" fillId="5" borderId="1" xfId="0" applyNumberFormat="1" applyFill="1" applyBorder="1"/>
    <xf numFmtId="0" fontId="4" fillId="0" borderId="1" xfId="0" applyFont="1" applyFill="1" applyBorder="1" applyAlignment="1">
      <alignment horizontal="justify" vertical="top" wrapText="1"/>
    </xf>
    <xf numFmtId="2" fontId="8" fillId="0" borderId="1" xfId="0" applyNumberFormat="1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vertical="top" wrapText="1"/>
    </xf>
    <xf numFmtId="44" fontId="0" fillId="3" borderId="1" xfId="0" applyNumberFormat="1" applyFill="1" applyBorder="1"/>
    <xf numFmtId="2" fontId="7" fillId="0" borderId="0" xfId="0" applyNumberFormat="1" applyFont="1" applyAlignment="1">
      <alignment horizontal="right"/>
    </xf>
    <xf numFmtId="0" fontId="6" fillId="6" borderId="2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44" fontId="7" fillId="3" borderId="3" xfId="2" applyFont="1" applyFill="1" applyBorder="1" applyAlignment="1">
      <alignment horizontal="center"/>
    </xf>
    <xf numFmtId="44" fontId="0" fillId="3" borderId="3" xfId="2" applyFont="1" applyFill="1" applyBorder="1"/>
    <xf numFmtId="44" fontId="7" fillId="5" borderId="3" xfId="2" applyFont="1" applyFill="1" applyBorder="1"/>
    <xf numFmtId="44" fontId="0" fillId="3" borderId="3" xfId="0" applyNumberFormat="1" applyFill="1" applyBorder="1"/>
    <xf numFmtId="44" fontId="0" fillId="4" borderId="1" xfId="0" applyNumberFormat="1" applyFill="1" applyBorder="1"/>
    <xf numFmtId="0" fontId="4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0" fillId="4" borderId="0" xfId="0" applyFill="1"/>
    <xf numFmtId="0" fontId="7" fillId="0" borderId="3" xfId="0" applyFont="1" applyBorder="1"/>
    <xf numFmtId="0" fontId="0" fillId="4" borderId="1" xfId="0" applyFill="1" applyBorder="1"/>
    <xf numFmtId="164" fontId="0" fillId="4" borderId="1" xfId="0" applyNumberFormat="1" applyFill="1" applyBorder="1"/>
    <xf numFmtId="164" fontId="0" fillId="4" borderId="1" xfId="1" applyNumberFormat="1" applyFont="1" applyFill="1" applyBorder="1"/>
    <xf numFmtId="0" fontId="4" fillId="4" borderId="1" xfId="0" applyFont="1" applyFill="1" applyBorder="1" applyAlignment="1">
      <alignment vertical="top" wrapText="1"/>
    </xf>
    <xf numFmtId="164" fontId="0" fillId="4" borderId="1" xfId="2" applyNumberFormat="1" applyFont="1" applyFill="1" applyBorder="1"/>
    <xf numFmtId="164" fontId="7" fillId="5" borderId="1" xfId="2" applyNumberFormat="1" applyFont="1" applyFill="1" applyBorder="1"/>
    <xf numFmtId="164" fontId="8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/>
    <xf numFmtId="44" fontId="0" fillId="0" borderId="0" xfId="0" applyNumberFormat="1"/>
    <xf numFmtId="164" fontId="0" fillId="5" borderId="1" xfId="0" applyNumberFormat="1" applyFill="1" applyBorder="1"/>
    <xf numFmtId="164" fontId="0" fillId="5" borderId="1" xfId="1" applyNumberFormat="1" applyFont="1" applyFill="1" applyBorder="1"/>
    <xf numFmtId="164" fontId="3" fillId="0" borderId="1" xfId="0" applyNumberFormat="1" applyFont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3">
    <cellStyle name="Euro" xfId="1"/>
    <cellStyle name="Normale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4"/>
  <sheetViews>
    <sheetView tabSelected="1" topLeftCell="A67" workbookViewId="0">
      <selection activeCell="H4" sqref="H4"/>
    </sheetView>
  </sheetViews>
  <sheetFormatPr defaultRowHeight="15"/>
  <cols>
    <col min="1" max="1" width="56.5703125" customWidth="1"/>
    <col min="2" max="2" width="16" style="12" customWidth="1"/>
    <col min="3" max="3" width="9.85546875" style="12" bestFit="1" customWidth="1"/>
    <col min="4" max="9" width="15.7109375" customWidth="1"/>
    <col min="20" max="20" width="9.7109375" bestFit="1" customWidth="1"/>
  </cols>
  <sheetData>
    <row r="1" spans="1:9" ht="15.75">
      <c r="B1" s="11" t="s">
        <v>1</v>
      </c>
      <c r="C1" s="11" t="s">
        <v>1</v>
      </c>
      <c r="D1" s="64" t="s">
        <v>64</v>
      </c>
      <c r="E1" s="64"/>
      <c r="F1" s="64" t="s">
        <v>65</v>
      </c>
      <c r="G1" s="64"/>
      <c r="H1" s="64" t="s">
        <v>66</v>
      </c>
      <c r="I1" s="64"/>
    </row>
    <row r="2" spans="1:9" ht="15.75">
      <c r="B2" s="11" t="s">
        <v>9</v>
      </c>
      <c r="C2" s="11" t="s">
        <v>10</v>
      </c>
      <c r="D2" s="17" t="s">
        <v>16</v>
      </c>
      <c r="E2" s="17" t="s">
        <v>17</v>
      </c>
      <c r="F2" s="18" t="s">
        <v>16</v>
      </c>
      <c r="G2" s="18" t="s">
        <v>17</v>
      </c>
      <c r="H2" s="19" t="s">
        <v>16</v>
      </c>
      <c r="I2" s="19" t="s">
        <v>17</v>
      </c>
    </row>
    <row r="3" spans="1:9" ht="15.75">
      <c r="A3" s="22" t="s">
        <v>18</v>
      </c>
      <c r="B3" s="12">
        <v>60</v>
      </c>
      <c r="C3" s="12">
        <v>1.3</v>
      </c>
      <c r="D3" s="4">
        <f>B3*1.25</f>
        <v>75</v>
      </c>
      <c r="E3" s="4">
        <f>C3*1.25</f>
        <v>1.625</v>
      </c>
      <c r="F3" s="9">
        <f>B3</f>
        <v>60</v>
      </c>
      <c r="G3" s="9">
        <f>C3</f>
        <v>1.3</v>
      </c>
      <c r="H3" s="10">
        <f>F3*0.75</f>
        <v>45</v>
      </c>
      <c r="I3" s="56">
        <v>0.97499999999999998</v>
      </c>
    </row>
    <row r="4" spans="1:9" ht="15.75">
      <c r="A4" s="25" t="s">
        <v>19</v>
      </c>
      <c r="B4" s="26">
        <v>1</v>
      </c>
      <c r="C4" s="26">
        <v>1</v>
      </c>
      <c r="D4" s="21">
        <f>B4*D$3</f>
        <v>75</v>
      </c>
      <c r="E4" s="21">
        <f>C4*E$3</f>
        <v>1.625</v>
      </c>
      <c r="F4" s="20">
        <f>B4*F$3</f>
        <v>60</v>
      </c>
      <c r="G4" s="20">
        <f>C4*G$3</f>
        <v>1.3</v>
      </c>
      <c r="H4" s="20">
        <f>B4*H$3</f>
        <v>45</v>
      </c>
      <c r="I4" s="57">
        <f>G4*0.75</f>
        <v>0.97500000000000009</v>
      </c>
    </row>
    <row r="5" spans="1:9" ht="15.75">
      <c r="A5" s="23"/>
      <c r="B5" s="13"/>
      <c r="C5" s="13"/>
      <c r="D5" s="13"/>
      <c r="E5" s="13"/>
      <c r="F5" s="13"/>
      <c r="G5" s="13"/>
      <c r="H5" s="13"/>
      <c r="I5" s="58"/>
    </row>
    <row r="6" spans="1:9" ht="15.75">
      <c r="A6" s="24" t="s">
        <v>0</v>
      </c>
      <c r="B6" s="11"/>
      <c r="C6" s="11"/>
      <c r="D6" s="11"/>
      <c r="E6" s="11"/>
      <c r="F6" s="11"/>
      <c r="G6" s="11"/>
      <c r="H6" s="11"/>
      <c r="I6" s="63"/>
    </row>
    <row r="7" spans="1:9" ht="30">
      <c r="A7" s="40" t="s">
        <v>67</v>
      </c>
      <c r="B7" s="34">
        <v>1</v>
      </c>
      <c r="C7" s="34">
        <v>2.5</v>
      </c>
      <c r="D7" s="4">
        <f>B7*D$4</f>
        <v>75</v>
      </c>
      <c r="E7" s="4">
        <f>C7*E$4</f>
        <v>4.0625</v>
      </c>
      <c r="F7" s="9">
        <f>B7*F$4</f>
        <v>60</v>
      </c>
      <c r="G7" s="9">
        <f>C7*G$4</f>
        <v>3.25</v>
      </c>
      <c r="H7" s="10">
        <f>B7*H$4</f>
        <v>45</v>
      </c>
      <c r="I7" s="56">
        <f>C7*I$4</f>
        <v>2.4375</v>
      </c>
    </row>
    <row r="8" spans="1:9" ht="15.75">
      <c r="A8" s="40" t="s">
        <v>25</v>
      </c>
      <c r="B8" s="34">
        <v>0.3</v>
      </c>
      <c r="C8" s="34">
        <v>0.3</v>
      </c>
      <c r="D8" s="4">
        <f t="shared" ref="D8:E27" si="0">B8*D$4</f>
        <v>22.5</v>
      </c>
      <c r="E8" s="4">
        <f t="shared" si="0"/>
        <v>0.48749999999999999</v>
      </c>
      <c r="F8" s="9">
        <f t="shared" ref="F8:G27" si="1">B8*F$4</f>
        <v>18</v>
      </c>
      <c r="G8" s="9">
        <f t="shared" si="1"/>
        <v>0.39</v>
      </c>
      <c r="H8" s="10">
        <f t="shared" ref="H8:I27" si="2">B8*H$4</f>
        <v>13.5</v>
      </c>
      <c r="I8" s="56">
        <f t="shared" si="2"/>
        <v>0.29250000000000004</v>
      </c>
    </row>
    <row r="9" spans="1:9" ht="15.75">
      <c r="A9" s="40" t="s">
        <v>24</v>
      </c>
      <c r="B9" s="34">
        <v>1</v>
      </c>
      <c r="C9" s="34">
        <v>1</v>
      </c>
      <c r="D9" s="4">
        <f t="shared" si="0"/>
        <v>75</v>
      </c>
      <c r="E9" s="4">
        <f t="shared" si="0"/>
        <v>1.625</v>
      </c>
      <c r="F9" s="9">
        <f t="shared" si="1"/>
        <v>60</v>
      </c>
      <c r="G9" s="9">
        <f t="shared" si="1"/>
        <v>1.3</v>
      </c>
      <c r="H9" s="10">
        <f t="shared" si="2"/>
        <v>45</v>
      </c>
      <c r="I9" s="56">
        <f t="shared" si="2"/>
        <v>0.97500000000000009</v>
      </c>
    </row>
    <row r="10" spans="1:9" ht="15.75">
      <c r="A10" s="40" t="s">
        <v>36</v>
      </c>
      <c r="B10" s="34">
        <v>0.3</v>
      </c>
      <c r="C10" s="34">
        <v>0.3</v>
      </c>
      <c r="D10" s="4">
        <f t="shared" si="0"/>
        <v>22.5</v>
      </c>
      <c r="E10" s="4">
        <f t="shared" si="0"/>
        <v>0.48749999999999999</v>
      </c>
      <c r="F10" s="9">
        <f t="shared" si="1"/>
        <v>18</v>
      </c>
      <c r="G10" s="9">
        <f t="shared" si="1"/>
        <v>0.39</v>
      </c>
      <c r="H10" s="10">
        <f t="shared" si="2"/>
        <v>13.5</v>
      </c>
      <c r="I10" s="56">
        <f t="shared" si="2"/>
        <v>0.29250000000000004</v>
      </c>
    </row>
    <row r="11" spans="1:9" ht="30">
      <c r="A11" s="39" t="s">
        <v>63</v>
      </c>
      <c r="B11" s="34">
        <v>1.1499999999999999</v>
      </c>
      <c r="C11" s="35">
        <v>1.1499999999999999</v>
      </c>
      <c r="D11" s="4">
        <f t="shared" si="0"/>
        <v>86.25</v>
      </c>
      <c r="E11" s="4">
        <f t="shared" si="0"/>
        <v>1.8687499999999999</v>
      </c>
      <c r="F11" s="9">
        <f t="shared" si="1"/>
        <v>69</v>
      </c>
      <c r="G11" s="9">
        <f t="shared" si="1"/>
        <v>1.4949999999999999</v>
      </c>
      <c r="H11" s="10">
        <f t="shared" si="2"/>
        <v>51.749999999999993</v>
      </c>
      <c r="I11" s="56">
        <f t="shared" si="2"/>
        <v>1.1212500000000001</v>
      </c>
    </row>
    <row r="12" spans="1:9" ht="30">
      <c r="A12" s="39" t="s">
        <v>60</v>
      </c>
      <c r="B12" s="34">
        <v>0.9</v>
      </c>
      <c r="C12" s="35">
        <v>0.9</v>
      </c>
      <c r="D12" s="4">
        <f>B12*D$4</f>
        <v>67.5</v>
      </c>
      <c r="E12" s="4">
        <f>C12*E$4</f>
        <v>1.4625000000000001</v>
      </c>
      <c r="F12" s="9">
        <f>B12*F$4</f>
        <v>54</v>
      </c>
      <c r="G12" s="9">
        <f>C12*G$4</f>
        <v>1.1700000000000002</v>
      </c>
      <c r="H12" s="10">
        <f>B12*H$4</f>
        <v>40.5</v>
      </c>
      <c r="I12" s="56">
        <f>C12*I$4</f>
        <v>0.87750000000000006</v>
      </c>
    </row>
    <row r="13" spans="1:9" ht="15.75">
      <c r="A13" s="39" t="s">
        <v>26</v>
      </c>
      <c r="B13" s="34">
        <v>1.25</v>
      </c>
      <c r="C13" s="34">
        <v>1.25</v>
      </c>
      <c r="D13" s="4">
        <f t="shared" si="0"/>
        <v>93.75</v>
      </c>
      <c r="E13" s="4">
        <f t="shared" si="0"/>
        <v>2.03125</v>
      </c>
      <c r="F13" s="9">
        <f t="shared" si="1"/>
        <v>75</v>
      </c>
      <c r="G13" s="9">
        <f t="shared" si="1"/>
        <v>1.625</v>
      </c>
      <c r="H13" s="10">
        <f t="shared" si="2"/>
        <v>56.25</v>
      </c>
      <c r="I13" s="56">
        <f t="shared" si="2"/>
        <v>1.21875</v>
      </c>
    </row>
    <row r="14" spans="1:9" ht="15.75">
      <c r="A14" s="40" t="s">
        <v>30</v>
      </c>
      <c r="B14" s="36">
        <v>1</v>
      </c>
      <c r="C14" s="34"/>
      <c r="D14" s="4">
        <f t="shared" si="0"/>
        <v>75</v>
      </c>
      <c r="E14" s="4">
        <f t="shared" si="0"/>
        <v>0</v>
      </c>
      <c r="F14" s="9">
        <f t="shared" si="1"/>
        <v>60</v>
      </c>
      <c r="G14" s="9">
        <f t="shared" si="1"/>
        <v>0</v>
      </c>
      <c r="H14" s="10">
        <f t="shared" si="2"/>
        <v>45</v>
      </c>
      <c r="I14" s="56">
        <f t="shared" si="2"/>
        <v>0</v>
      </c>
    </row>
    <row r="15" spans="1:9" ht="15.75">
      <c r="A15" s="40" t="s">
        <v>23</v>
      </c>
      <c r="B15" s="36">
        <v>0.25</v>
      </c>
      <c r="C15" s="34"/>
      <c r="D15" s="4">
        <f t="shared" si="0"/>
        <v>18.75</v>
      </c>
      <c r="E15" s="4">
        <f t="shared" si="0"/>
        <v>0</v>
      </c>
      <c r="F15" s="9">
        <f t="shared" si="1"/>
        <v>15</v>
      </c>
      <c r="G15" s="9">
        <f t="shared" si="1"/>
        <v>0</v>
      </c>
      <c r="H15" s="10">
        <f t="shared" si="2"/>
        <v>11.25</v>
      </c>
      <c r="I15" s="56">
        <f t="shared" si="2"/>
        <v>0</v>
      </c>
    </row>
    <row r="16" spans="1:9" ht="15.75">
      <c r="A16" s="41" t="s">
        <v>34</v>
      </c>
      <c r="B16" s="34">
        <v>0.4</v>
      </c>
      <c r="C16" s="34">
        <v>0.4</v>
      </c>
      <c r="D16" s="4">
        <f t="shared" si="0"/>
        <v>30</v>
      </c>
      <c r="E16" s="4">
        <f t="shared" si="0"/>
        <v>0.65</v>
      </c>
      <c r="F16" s="9">
        <f t="shared" si="1"/>
        <v>24</v>
      </c>
      <c r="G16" s="9">
        <f t="shared" si="1"/>
        <v>0.52</v>
      </c>
      <c r="H16" s="10">
        <f t="shared" si="2"/>
        <v>18</v>
      </c>
      <c r="I16" s="56">
        <f t="shared" si="2"/>
        <v>0.39000000000000007</v>
      </c>
    </row>
    <row r="17" spans="1:10" ht="15.75">
      <c r="A17" s="41" t="s">
        <v>31</v>
      </c>
      <c r="B17" s="34">
        <v>0.5</v>
      </c>
      <c r="C17" s="34">
        <v>0.5</v>
      </c>
      <c r="D17" s="4">
        <f t="shared" si="0"/>
        <v>37.5</v>
      </c>
      <c r="E17" s="4">
        <f t="shared" si="0"/>
        <v>0.8125</v>
      </c>
      <c r="F17" s="9">
        <f t="shared" si="1"/>
        <v>30</v>
      </c>
      <c r="G17" s="9">
        <f t="shared" si="1"/>
        <v>0.65</v>
      </c>
      <c r="H17" s="10">
        <f t="shared" si="2"/>
        <v>22.5</v>
      </c>
      <c r="I17" s="56">
        <f t="shared" si="2"/>
        <v>0.48750000000000004</v>
      </c>
    </row>
    <row r="18" spans="1:10" ht="15.75">
      <c r="A18" s="41" t="s">
        <v>33</v>
      </c>
      <c r="B18" s="34">
        <v>280</v>
      </c>
      <c r="C18" s="34"/>
      <c r="D18" s="4">
        <f t="shared" si="0"/>
        <v>21000</v>
      </c>
      <c r="E18" s="4">
        <f t="shared" si="0"/>
        <v>0</v>
      </c>
      <c r="F18" s="9">
        <f t="shared" si="1"/>
        <v>16800</v>
      </c>
      <c r="G18" s="9">
        <f t="shared" si="1"/>
        <v>0</v>
      </c>
      <c r="H18" s="10">
        <f t="shared" si="2"/>
        <v>12600</v>
      </c>
      <c r="I18" s="56">
        <f t="shared" si="2"/>
        <v>0</v>
      </c>
    </row>
    <row r="19" spans="1:10" ht="15.75">
      <c r="A19" s="41" t="s">
        <v>61</v>
      </c>
      <c r="B19" s="34">
        <v>200</v>
      </c>
      <c r="C19" s="34"/>
      <c r="D19" s="4">
        <f>B19*D$4</f>
        <v>15000</v>
      </c>
      <c r="E19" s="4">
        <f>C19*E$4</f>
        <v>0</v>
      </c>
      <c r="F19" s="9">
        <f>B19*F$4</f>
        <v>12000</v>
      </c>
      <c r="G19" s="9">
        <f>C19*G$4</f>
        <v>0</v>
      </c>
      <c r="H19" s="10">
        <f>B19*H$4</f>
        <v>9000</v>
      </c>
      <c r="I19" s="56">
        <f>C19*I$4</f>
        <v>0</v>
      </c>
    </row>
    <row r="20" spans="1:10" ht="15.75">
      <c r="A20" s="41" t="s">
        <v>62</v>
      </c>
      <c r="B20" s="34">
        <v>160</v>
      </c>
      <c r="C20" s="34"/>
      <c r="D20" s="4">
        <f>B20*D$4</f>
        <v>12000</v>
      </c>
      <c r="E20" s="4"/>
      <c r="F20" s="9">
        <f>B20*F$4</f>
        <v>9600</v>
      </c>
      <c r="G20" s="9"/>
      <c r="H20" s="10">
        <f>B20*H$4</f>
        <v>7200</v>
      </c>
      <c r="I20" s="56"/>
    </row>
    <row r="21" spans="1:10" ht="15.75">
      <c r="A21" s="40" t="s">
        <v>27</v>
      </c>
      <c r="B21" s="34">
        <v>0.2</v>
      </c>
      <c r="C21" s="34">
        <v>0.2</v>
      </c>
      <c r="D21" s="4">
        <f t="shared" si="0"/>
        <v>15</v>
      </c>
      <c r="E21" s="4">
        <f t="shared" si="0"/>
        <v>0.32500000000000001</v>
      </c>
      <c r="F21" s="9">
        <f t="shared" si="1"/>
        <v>12</v>
      </c>
      <c r="G21" s="9">
        <f t="shared" si="1"/>
        <v>0.26</v>
      </c>
      <c r="H21" s="10">
        <f t="shared" si="2"/>
        <v>9</v>
      </c>
      <c r="I21" s="56">
        <f t="shared" si="2"/>
        <v>0.19500000000000003</v>
      </c>
    </row>
    <row r="22" spans="1:10" ht="15.75">
      <c r="A22" s="40" t="s">
        <v>28</v>
      </c>
      <c r="B22" s="34"/>
      <c r="C22" s="34">
        <v>2.5</v>
      </c>
      <c r="D22" s="4">
        <f t="shared" si="0"/>
        <v>0</v>
      </c>
      <c r="E22" s="4">
        <f t="shared" si="0"/>
        <v>4.0625</v>
      </c>
      <c r="F22" s="9">
        <f t="shared" si="1"/>
        <v>0</v>
      </c>
      <c r="G22" s="9">
        <f t="shared" si="1"/>
        <v>3.25</v>
      </c>
      <c r="H22" s="10">
        <f t="shared" si="2"/>
        <v>0</v>
      </c>
      <c r="I22" s="56">
        <f t="shared" si="2"/>
        <v>2.4375</v>
      </c>
    </row>
    <row r="23" spans="1:10" ht="15.75">
      <c r="A23" s="42" t="s">
        <v>29</v>
      </c>
      <c r="B23" s="35"/>
      <c r="C23" s="34">
        <v>3</v>
      </c>
      <c r="D23" s="4">
        <f t="shared" si="0"/>
        <v>0</v>
      </c>
      <c r="E23" s="4">
        <f t="shared" si="0"/>
        <v>4.875</v>
      </c>
      <c r="F23" s="9">
        <f t="shared" si="1"/>
        <v>0</v>
      </c>
      <c r="G23" s="9">
        <f t="shared" si="1"/>
        <v>3.9000000000000004</v>
      </c>
      <c r="H23" s="10">
        <f t="shared" si="2"/>
        <v>0</v>
      </c>
      <c r="I23" s="56">
        <f t="shared" si="2"/>
        <v>2.9250000000000003</v>
      </c>
    </row>
    <row r="24" spans="1:10" ht="31.5">
      <c r="A24" s="41" t="s">
        <v>69</v>
      </c>
      <c r="B24" s="34"/>
      <c r="C24" s="34">
        <v>2.5</v>
      </c>
      <c r="D24" s="4">
        <f t="shared" si="0"/>
        <v>0</v>
      </c>
      <c r="E24" s="4">
        <f t="shared" si="0"/>
        <v>4.0625</v>
      </c>
      <c r="F24" s="9">
        <f t="shared" si="1"/>
        <v>0</v>
      </c>
      <c r="G24" s="9">
        <f t="shared" si="1"/>
        <v>3.25</v>
      </c>
      <c r="H24" s="10">
        <f t="shared" si="2"/>
        <v>0</v>
      </c>
      <c r="I24" s="56">
        <f t="shared" si="2"/>
        <v>2.4375</v>
      </c>
    </row>
    <row r="25" spans="1:10" ht="15.75">
      <c r="A25" s="41" t="s">
        <v>42</v>
      </c>
      <c r="B25" s="34">
        <v>1</v>
      </c>
      <c r="C25" s="34">
        <v>0.5</v>
      </c>
      <c r="D25" s="4">
        <f t="shared" si="0"/>
        <v>75</v>
      </c>
      <c r="E25" s="4">
        <f t="shared" si="0"/>
        <v>0.8125</v>
      </c>
      <c r="F25" s="9">
        <f t="shared" si="1"/>
        <v>60</v>
      </c>
      <c r="G25" s="9">
        <f t="shared" si="1"/>
        <v>0.65</v>
      </c>
      <c r="H25" s="10">
        <f t="shared" si="2"/>
        <v>45</v>
      </c>
      <c r="I25" s="56">
        <f t="shared" si="2"/>
        <v>0.48750000000000004</v>
      </c>
    </row>
    <row r="26" spans="1:10" ht="15.75">
      <c r="A26" s="41" t="s">
        <v>35</v>
      </c>
      <c r="B26" s="34"/>
      <c r="C26" s="34">
        <v>2.5</v>
      </c>
      <c r="D26" s="4">
        <f t="shared" si="0"/>
        <v>0</v>
      </c>
      <c r="E26" s="4">
        <f t="shared" si="0"/>
        <v>4.0625</v>
      </c>
      <c r="F26" s="9">
        <f t="shared" si="1"/>
        <v>0</v>
      </c>
      <c r="G26" s="9">
        <f t="shared" si="1"/>
        <v>3.25</v>
      </c>
      <c r="H26" s="10">
        <f t="shared" si="2"/>
        <v>0</v>
      </c>
      <c r="I26" s="56">
        <f t="shared" si="2"/>
        <v>2.4375</v>
      </c>
    </row>
    <row r="27" spans="1:10" ht="15" customHeight="1">
      <c r="A27" s="41" t="s">
        <v>32</v>
      </c>
      <c r="B27" s="34"/>
      <c r="C27" s="34">
        <v>3.5</v>
      </c>
      <c r="D27" s="4">
        <f t="shared" si="0"/>
        <v>0</v>
      </c>
      <c r="E27" s="4">
        <f t="shared" si="0"/>
        <v>5.6875</v>
      </c>
      <c r="F27" s="9">
        <f t="shared" si="1"/>
        <v>0</v>
      </c>
      <c r="G27" s="9">
        <f t="shared" si="1"/>
        <v>4.55</v>
      </c>
      <c r="H27" s="10">
        <f t="shared" si="2"/>
        <v>0</v>
      </c>
      <c r="I27" s="56">
        <f t="shared" si="2"/>
        <v>3.4125000000000005</v>
      </c>
    </row>
    <row r="28" spans="1:10" ht="15.75">
      <c r="A28" s="6"/>
      <c r="B28" s="14"/>
      <c r="C28" s="14"/>
      <c r="D28" s="14"/>
      <c r="E28" s="14"/>
      <c r="F28" s="14"/>
      <c r="G28" s="14"/>
      <c r="H28" s="14"/>
      <c r="I28" s="14"/>
      <c r="J28" s="14"/>
    </row>
    <row r="29" spans="1:10" ht="15.75">
      <c r="A29" s="6"/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>
      <c r="A30" s="6"/>
      <c r="B30" s="14"/>
      <c r="C30" s="14"/>
      <c r="D30" s="8"/>
      <c r="E30" s="8"/>
      <c r="F30" s="8"/>
      <c r="G30" s="1"/>
      <c r="H30" s="5"/>
      <c r="I30" s="7"/>
    </row>
    <row r="31" spans="1:10" ht="15.75">
      <c r="B31" s="11" t="s">
        <v>1</v>
      </c>
      <c r="C31" s="11" t="s">
        <v>1</v>
      </c>
      <c r="D31" s="64" t="s">
        <v>68</v>
      </c>
      <c r="E31" s="64"/>
      <c r="F31" s="64" t="s">
        <v>65</v>
      </c>
      <c r="G31" s="65"/>
      <c r="H31" s="47" t="s">
        <v>66</v>
      </c>
      <c r="I31" s="47"/>
    </row>
    <row r="32" spans="1:10" ht="15.75">
      <c r="B32" s="11" t="s">
        <v>9</v>
      </c>
      <c r="C32" s="11" t="s">
        <v>10</v>
      </c>
      <c r="D32" s="17" t="s">
        <v>16</v>
      </c>
      <c r="E32" s="17" t="s">
        <v>17</v>
      </c>
      <c r="F32" s="18" t="s">
        <v>16</v>
      </c>
      <c r="G32" s="43" t="s">
        <v>17</v>
      </c>
      <c r="H32" s="47" t="s">
        <v>16</v>
      </c>
      <c r="I32" s="47" t="s">
        <v>17</v>
      </c>
    </row>
    <row r="33" spans="1:9" ht="15.75">
      <c r="A33" s="22" t="s">
        <v>18</v>
      </c>
      <c r="B33" s="12">
        <v>60</v>
      </c>
      <c r="C33" s="12">
        <v>1.3</v>
      </c>
      <c r="D33" s="4">
        <f>B33*1.25</f>
        <v>75</v>
      </c>
      <c r="E33" s="4">
        <f>C33*1.25</f>
        <v>1.625</v>
      </c>
      <c r="F33" s="9">
        <f>B33</f>
        <v>60</v>
      </c>
      <c r="G33" s="44">
        <f>C33</f>
        <v>1.3</v>
      </c>
      <c r="H33" s="47">
        <f>B33*0.75</f>
        <v>45</v>
      </c>
      <c r="I33" s="53">
        <f>C33*0.75</f>
        <v>0.97500000000000009</v>
      </c>
    </row>
    <row r="34" spans="1:9" ht="15.75">
      <c r="A34" s="25" t="s">
        <v>19</v>
      </c>
      <c r="B34" s="26">
        <v>1</v>
      </c>
      <c r="C34" s="26">
        <v>1</v>
      </c>
      <c r="D34" s="21">
        <f>B34*D$33</f>
        <v>75</v>
      </c>
      <c r="E34" s="21">
        <f>C34*E$33</f>
        <v>1.625</v>
      </c>
      <c r="F34" s="20">
        <f>B34*F$33</f>
        <v>60</v>
      </c>
      <c r="G34" s="45">
        <v>1.3</v>
      </c>
      <c r="H34" s="32">
        <f>B34*H33</f>
        <v>45</v>
      </c>
      <c r="I34" s="61">
        <f>C34*I33</f>
        <v>0.97500000000000009</v>
      </c>
    </row>
    <row r="35" spans="1:9" ht="15.75">
      <c r="A35" s="23"/>
      <c r="B35" s="11"/>
      <c r="C35" s="11"/>
      <c r="D35" s="17"/>
      <c r="E35" s="17"/>
      <c r="F35" s="18"/>
      <c r="G35" s="43"/>
      <c r="H35" s="47">
        <f>B35*H34</f>
        <v>0</v>
      </c>
      <c r="I35" s="53"/>
    </row>
    <row r="36" spans="1:9" ht="15.75">
      <c r="A36" s="3" t="s">
        <v>2</v>
      </c>
      <c r="D36" s="12"/>
      <c r="E36" s="12"/>
      <c r="F36" s="12"/>
      <c r="G36" s="12"/>
      <c r="H36" s="47">
        <f>B36*H35</f>
        <v>0</v>
      </c>
      <c r="I36" s="53"/>
    </row>
    <row r="37" spans="1:9" ht="15.75">
      <c r="A37" s="48" t="s">
        <v>43</v>
      </c>
      <c r="B37" s="31">
        <v>0.8</v>
      </c>
      <c r="C37" s="31">
        <v>0.8</v>
      </c>
      <c r="D37" s="4">
        <f t="shared" ref="D37:E42" si="3">B37*D$34</f>
        <v>60</v>
      </c>
      <c r="E37" s="4">
        <f t="shared" si="3"/>
        <v>1.3</v>
      </c>
      <c r="F37" s="37">
        <f t="shared" ref="F37:G42" si="4">B37*F$34</f>
        <v>48</v>
      </c>
      <c r="G37" s="46">
        <f t="shared" si="4"/>
        <v>1.04</v>
      </c>
      <c r="H37" s="47">
        <f>B37*H33</f>
        <v>36</v>
      </c>
      <c r="I37" s="53">
        <f>C37*I33</f>
        <v>0.78000000000000014</v>
      </c>
    </row>
    <row r="38" spans="1:9" ht="15.75">
      <c r="A38" s="48" t="s">
        <v>37</v>
      </c>
      <c r="B38" s="31">
        <v>1</v>
      </c>
      <c r="C38" s="31">
        <v>1</v>
      </c>
      <c r="D38" s="4">
        <f t="shared" si="3"/>
        <v>75</v>
      </c>
      <c r="E38" s="4">
        <f t="shared" si="3"/>
        <v>1.625</v>
      </c>
      <c r="F38" s="37">
        <f t="shared" si="4"/>
        <v>60</v>
      </c>
      <c r="G38" s="46">
        <f t="shared" si="4"/>
        <v>1.3</v>
      </c>
      <c r="H38" s="47">
        <f>B38*H33</f>
        <v>45</v>
      </c>
      <c r="I38" s="53">
        <f>C38*I33</f>
        <v>0.97500000000000009</v>
      </c>
    </row>
    <row r="39" spans="1:9" ht="15.75">
      <c r="A39" s="48" t="s">
        <v>38</v>
      </c>
      <c r="B39" s="31">
        <v>1.25</v>
      </c>
      <c r="C39" s="31">
        <v>1.25</v>
      </c>
      <c r="D39" s="4">
        <f t="shared" si="3"/>
        <v>93.75</v>
      </c>
      <c r="E39" s="4">
        <f t="shared" si="3"/>
        <v>2.03125</v>
      </c>
      <c r="F39" s="37">
        <f t="shared" si="4"/>
        <v>75</v>
      </c>
      <c r="G39" s="46">
        <f t="shared" si="4"/>
        <v>1.625</v>
      </c>
      <c r="H39" s="47">
        <f>B39*H33</f>
        <v>56.25</v>
      </c>
      <c r="I39" s="53">
        <f>C39*I33</f>
        <v>1.21875</v>
      </c>
    </row>
    <row r="40" spans="1:9" ht="15.75">
      <c r="A40" s="48"/>
      <c r="B40" s="31"/>
      <c r="C40" s="31"/>
      <c r="D40" s="4"/>
      <c r="E40" s="4"/>
      <c r="F40" s="37"/>
      <c r="G40" s="46"/>
      <c r="H40" s="47">
        <f>B40*H34</f>
        <v>0</v>
      </c>
      <c r="I40" s="53">
        <f>C40*I34</f>
        <v>0</v>
      </c>
    </row>
    <row r="41" spans="1:9" ht="15.75">
      <c r="A41" s="48" t="s">
        <v>44</v>
      </c>
      <c r="B41" s="31">
        <v>0.8</v>
      </c>
      <c r="C41" s="31">
        <v>0.8</v>
      </c>
      <c r="D41" s="4">
        <f t="shared" si="3"/>
        <v>60</v>
      </c>
      <c r="E41" s="4">
        <f t="shared" si="3"/>
        <v>1.3</v>
      </c>
      <c r="F41" s="37">
        <f t="shared" si="4"/>
        <v>48</v>
      </c>
      <c r="G41" s="46">
        <f t="shared" si="4"/>
        <v>1.04</v>
      </c>
      <c r="H41" s="47">
        <f>B41*H33</f>
        <v>36</v>
      </c>
      <c r="I41" s="53">
        <f>C41*I33</f>
        <v>0.78000000000000014</v>
      </c>
    </row>
    <row r="42" spans="1:9" ht="15.75">
      <c r="A42" s="48" t="s">
        <v>45</v>
      </c>
      <c r="B42" s="31">
        <v>1</v>
      </c>
      <c r="C42" s="31">
        <v>1</v>
      </c>
      <c r="D42" s="4">
        <f t="shared" si="3"/>
        <v>75</v>
      </c>
      <c r="E42" s="4">
        <f t="shared" si="3"/>
        <v>1.625</v>
      </c>
      <c r="F42" s="37">
        <f t="shared" si="4"/>
        <v>60</v>
      </c>
      <c r="G42" s="46">
        <f t="shared" si="4"/>
        <v>1.3</v>
      </c>
      <c r="H42" s="47">
        <f>B42*H33</f>
        <v>45</v>
      </c>
      <c r="I42" s="53">
        <f>C42*I33</f>
        <v>0.97500000000000009</v>
      </c>
    </row>
    <row r="43" spans="1:9" ht="15.75">
      <c r="A43" s="48" t="s">
        <v>46</v>
      </c>
      <c r="B43" s="31">
        <v>1.25</v>
      </c>
      <c r="C43" s="31">
        <v>1.25</v>
      </c>
      <c r="D43" s="4">
        <f>B43*D$34</f>
        <v>93.75</v>
      </c>
      <c r="E43" s="4">
        <f>C43*E$34</f>
        <v>2.03125</v>
      </c>
      <c r="F43" s="37">
        <f>B43*F$34</f>
        <v>75</v>
      </c>
      <c r="G43" s="46">
        <f>C43*G$34</f>
        <v>1.625</v>
      </c>
      <c r="H43" s="47">
        <f>B43*H33</f>
        <v>56.25</v>
      </c>
      <c r="I43" s="53">
        <f>C43*I33</f>
        <v>1.21875</v>
      </c>
    </row>
    <row r="44" spans="1:9" ht="15.75">
      <c r="A44" s="49"/>
      <c r="B44" s="31"/>
      <c r="C44" s="31"/>
      <c r="D44" s="4"/>
      <c r="E44" s="4"/>
      <c r="F44" s="37"/>
      <c r="G44" s="46"/>
      <c r="H44" s="47">
        <f>B44*H38</f>
        <v>0</v>
      </c>
      <c r="I44" s="53">
        <f>C44*I38</f>
        <v>0</v>
      </c>
    </row>
    <row r="45" spans="1:9" ht="15.75">
      <c r="A45" s="49" t="s">
        <v>48</v>
      </c>
      <c r="B45" s="31">
        <v>1.5</v>
      </c>
      <c r="C45" s="31">
        <v>1.5</v>
      </c>
      <c r="D45" s="4">
        <f t="shared" ref="D45:E49" si="5">B45*D$34</f>
        <v>112.5</v>
      </c>
      <c r="E45" s="4">
        <f t="shared" si="5"/>
        <v>2.4375</v>
      </c>
      <c r="F45" s="37">
        <f t="shared" ref="F45:G49" si="6">B45*F$34</f>
        <v>90</v>
      </c>
      <c r="G45" s="46">
        <f t="shared" si="6"/>
        <v>1.9500000000000002</v>
      </c>
      <c r="H45" s="47">
        <f>B45*H33</f>
        <v>67.5</v>
      </c>
      <c r="I45" s="53">
        <f>C45*I33</f>
        <v>1.4625000000000001</v>
      </c>
    </row>
    <row r="46" spans="1:9" ht="15.75">
      <c r="A46" s="48" t="s">
        <v>49</v>
      </c>
      <c r="B46" s="31">
        <v>1.25</v>
      </c>
      <c r="C46" s="31">
        <v>1.25</v>
      </c>
      <c r="D46" s="4">
        <f t="shared" si="5"/>
        <v>93.75</v>
      </c>
      <c r="E46" s="4">
        <f t="shared" si="5"/>
        <v>2.03125</v>
      </c>
      <c r="F46" s="37">
        <f t="shared" si="6"/>
        <v>75</v>
      </c>
      <c r="G46" s="46">
        <f t="shared" si="6"/>
        <v>1.625</v>
      </c>
      <c r="H46" s="47">
        <f>B46*H33</f>
        <v>56.25</v>
      </c>
      <c r="I46" s="53">
        <f>C46*I33</f>
        <v>1.21875</v>
      </c>
    </row>
    <row r="47" spans="1:9" ht="15.75">
      <c r="A47" s="48" t="s">
        <v>50</v>
      </c>
      <c r="B47" s="31">
        <v>0.9</v>
      </c>
      <c r="C47" s="31">
        <v>0.6</v>
      </c>
      <c r="D47" s="4">
        <f t="shared" si="5"/>
        <v>67.5</v>
      </c>
      <c r="E47" s="4">
        <f t="shared" si="5"/>
        <v>0.97499999999999998</v>
      </c>
      <c r="F47" s="37">
        <f t="shared" si="6"/>
        <v>54</v>
      </c>
      <c r="G47" s="46">
        <f t="shared" si="6"/>
        <v>0.78</v>
      </c>
      <c r="H47" s="47">
        <f>B47*H33</f>
        <v>40.5</v>
      </c>
      <c r="I47" s="53">
        <f>C47*I33</f>
        <v>0.58500000000000008</v>
      </c>
    </row>
    <row r="48" spans="1:9" ht="31.5">
      <c r="A48" s="48" t="s">
        <v>51</v>
      </c>
      <c r="B48" s="31">
        <v>1.8</v>
      </c>
      <c r="C48" s="31">
        <v>1.8</v>
      </c>
      <c r="D48" s="4">
        <f t="shared" si="5"/>
        <v>135</v>
      </c>
      <c r="E48" s="4">
        <f t="shared" si="5"/>
        <v>2.9250000000000003</v>
      </c>
      <c r="F48" s="37">
        <f t="shared" si="6"/>
        <v>108</v>
      </c>
      <c r="G48" s="46">
        <f t="shared" si="6"/>
        <v>2.3400000000000003</v>
      </c>
      <c r="H48" s="47">
        <f>B48*H33</f>
        <v>81</v>
      </c>
      <c r="I48" s="53">
        <f>C48*I33</f>
        <v>1.7550000000000001</v>
      </c>
    </row>
    <row r="49" spans="1:12" ht="31.5">
      <c r="A49" s="48" t="s">
        <v>52</v>
      </c>
      <c r="B49" s="31">
        <v>2.6</v>
      </c>
      <c r="C49" s="31">
        <v>2.6</v>
      </c>
      <c r="D49" s="4">
        <f t="shared" si="5"/>
        <v>195</v>
      </c>
      <c r="E49" s="4">
        <f t="shared" si="5"/>
        <v>4.2250000000000005</v>
      </c>
      <c r="F49" s="37">
        <f t="shared" si="6"/>
        <v>156</v>
      </c>
      <c r="G49" s="46">
        <f t="shared" si="6"/>
        <v>3.3800000000000003</v>
      </c>
      <c r="H49" s="47">
        <f>B49*H33</f>
        <v>117</v>
      </c>
      <c r="I49" s="53">
        <f>C49*I33</f>
        <v>2.5350000000000001</v>
      </c>
    </row>
    <row r="50" spans="1:12" ht="15.75">
      <c r="A50" s="33" t="s">
        <v>53</v>
      </c>
      <c r="B50" s="31">
        <v>0.7</v>
      </c>
      <c r="C50" s="31">
        <v>0.7</v>
      </c>
      <c r="D50" s="4">
        <f>B50*D$34</f>
        <v>52.5</v>
      </c>
      <c r="E50" s="4">
        <f>C50*E$34</f>
        <v>1.1375</v>
      </c>
      <c r="F50" s="37">
        <f>B50*F$34</f>
        <v>42</v>
      </c>
      <c r="G50" s="37">
        <f>C50*G$34</f>
        <v>0.90999999999999992</v>
      </c>
      <c r="H50" s="47">
        <f>B50*H33</f>
        <v>31.499999999999996</v>
      </c>
      <c r="I50" s="53">
        <f>C50*I33</f>
        <v>0.6825</v>
      </c>
    </row>
    <row r="51" spans="1:12" ht="15.75">
      <c r="A51" s="33" t="s">
        <v>54</v>
      </c>
      <c r="B51" s="31"/>
      <c r="C51" s="31">
        <v>10</v>
      </c>
      <c r="D51" s="4">
        <f t="shared" ref="D51:E56" si="7">B51*D$34</f>
        <v>0</v>
      </c>
      <c r="E51" s="4">
        <f t="shared" si="7"/>
        <v>16.25</v>
      </c>
      <c r="F51" s="37">
        <f t="shared" ref="F51:G56" si="8">B51*F$34</f>
        <v>0</v>
      </c>
      <c r="G51" s="37">
        <f t="shared" si="8"/>
        <v>13</v>
      </c>
      <c r="H51" s="47"/>
      <c r="I51" s="53">
        <f>C51*I33</f>
        <v>9.75</v>
      </c>
    </row>
    <row r="52" spans="1:12" ht="15.75">
      <c r="A52" s="33" t="s">
        <v>55</v>
      </c>
      <c r="B52" s="31"/>
      <c r="C52" s="31">
        <v>18</v>
      </c>
      <c r="D52" s="4">
        <f t="shared" si="7"/>
        <v>0</v>
      </c>
      <c r="E52" s="4">
        <f t="shared" si="7"/>
        <v>29.25</v>
      </c>
      <c r="F52" s="37">
        <f t="shared" si="8"/>
        <v>0</v>
      </c>
      <c r="G52" s="37">
        <f t="shared" si="8"/>
        <v>23.400000000000002</v>
      </c>
      <c r="H52" s="47"/>
      <c r="I52" s="53">
        <f>C52*I33</f>
        <v>17.55</v>
      </c>
    </row>
    <row r="53" spans="1:12" ht="15.75">
      <c r="A53" s="33" t="s">
        <v>56</v>
      </c>
      <c r="B53" s="31"/>
      <c r="C53" s="31">
        <v>0.3</v>
      </c>
      <c r="D53" s="4">
        <f t="shared" si="7"/>
        <v>0</v>
      </c>
      <c r="E53" s="4">
        <f t="shared" si="7"/>
        <v>0.48749999999999999</v>
      </c>
      <c r="F53" s="37">
        <f t="shared" si="8"/>
        <v>0</v>
      </c>
      <c r="G53" s="37">
        <f t="shared" si="8"/>
        <v>0.39</v>
      </c>
      <c r="H53" s="47"/>
      <c r="I53" s="53">
        <f>C53*I33</f>
        <v>0.29250000000000004</v>
      </c>
    </row>
    <row r="54" spans="1:12" ht="15.75">
      <c r="A54" s="33" t="s">
        <v>57</v>
      </c>
      <c r="B54" s="31"/>
      <c r="C54" s="31">
        <v>70</v>
      </c>
      <c r="D54" s="4">
        <f t="shared" si="7"/>
        <v>0</v>
      </c>
      <c r="E54" s="4">
        <f t="shared" si="7"/>
        <v>113.75</v>
      </c>
      <c r="F54" s="37">
        <f t="shared" si="8"/>
        <v>0</v>
      </c>
      <c r="G54" s="37">
        <f t="shared" si="8"/>
        <v>91</v>
      </c>
      <c r="H54" s="47"/>
      <c r="I54" s="53">
        <f>C54*I33</f>
        <v>68.25</v>
      </c>
    </row>
    <row r="55" spans="1:12" ht="15.75">
      <c r="A55" s="33" t="s">
        <v>58</v>
      </c>
      <c r="B55" s="31"/>
      <c r="C55" s="31">
        <v>46</v>
      </c>
      <c r="D55" s="4">
        <f t="shared" si="7"/>
        <v>0</v>
      </c>
      <c r="E55" s="4">
        <f t="shared" si="7"/>
        <v>74.75</v>
      </c>
      <c r="F55" s="37">
        <f t="shared" si="8"/>
        <v>0</v>
      </c>
      <c r="G55" s="37">
        <f t="shared" si="8"/>
        <v>59.800000000000004</v>
      </c>
      <c r="H55" s="47"/>
      <c r="I55" s="53">
        <f>C55*I33</f>
        <v>44.85</v>
      </c>
    </row>
    <row r="56" spans="1:12" ht="15.75">
      <c r="A56" s="33" t="s">
        <v>59</v>
      </c>
      <c r="B56" s="31"/>
      <c r="C56" s="31">
        <v>0.1</v>
      </c>
      <c r="D56" s="4">
        <f t="shared" si="7"/>
        <v>0</v>
      </c>
      <c r="E56" s="4">
        <f t="shared" si="7"/>
        <v>0.16250000000000001</v>
      </c>
      <c r="F56" s="37">
        <f t="shared" si="8"/>
        <v>0</v>
      </c>
      <c r="G56" s="37">
        <f t="shared" si="8"/>
        <v>0.13</v>
      </c>
      <c r="H56" s="47"/>
      <c r="I56" s="53">
        <f>C56*I33</f>
        <v>9.7500000000000017E-2</v>
      </c>
      <c r="L56" s="60"/>
    </row>
    <row r="57" spans="1:12">
      <c r="B57" s="38"/>
      <c r="C57" s="38"/>
      <c r="H57" s="5"/>
      <c r="I57" s="7"/>
    </row>
    <row r="58" spans="1:12" ht="15.75">
      <c r="A58" s="27" t="s">
        <v>20</v>
      </c>
      <c r="B58" s="38"/>
      <c r="C58" s="38"/>
      <c r="H58" s="5"/>
      <c r="I58" s="7"/>
    </row>
    <row r="59" spans="1:12" ht="31.5">
      <c r="A59" s="2" t="s">
        <v>47</v>
      </c>
      <c r="B59" s="31">
        <v>0.9</v>
      </c>
      <c r="C59" s="31">
        <v>1.6</v>
      </c>
      <c r="D59" s="4">
        <f>B59*D$34</f>
        <v>67.5</v>
      </c>
      <c r="E59" s="4">
        <f>C59*E$34</f>
        <v>2.6</v>
      </c>
      <c r="F59" s="37">
        <f>B59*F$34</f>
        <v>54</v>
      </c>
      <c r="G59" s="37">
        <f>C59*G$34</f>
        <v>2.08</v>
      </c>
      <c r="H59" s="47">
        <f>B59*H33</f>
        <v>40.5</v>
      </c>
      <c r="I59" s="47">
        <f>C59*I33</f>
        <v>1.5600000000000003</v>
      </c>
    </row>
    <row r="60" spans="1:12" ht="31.5">
      <c r="A60" s="2" t="s">
        <v>21</v>
      </c>
      <c r="B60" s="31">
        <v>1.66</v>
      </c>
      <c r="C60" s="31">
        <v>1.66</v>
      </c>
      <c r="D60" s="4">
        <f>B60*D$34</f>
        <v>124.5</v>
      </c>
      <c r="E60" s="4">
        <f>C60*E$34</f>
        <v>2.6974999999999998</v>
      </c>
      <c r="F60" s="37">
        <f>B60*F$34</f>
        <v>99.6</v>
      </c>
      <c r="G60" s="37">
        <f>C60*G$34</f>
        <v>2.1579999999999999</v>
      </c>
      <c r="H60" s="47">
        <f>B60*H33</f>
        <v>74.7</v>
      </c>
      <c r="I60" s="47">
        <f>C60*I33</f>
        <v>1.6185</v>
      </c>
    </row>
    <row r="64" spans="1:12" ht="15.75">
      <c r="B64" s="11" t="s">
        <v>1</v>
      </c>
      <c r="C64" s="11" t="s">
        <v>1</v>
      </c>
      <c r="D64" s="64" t="s">
        <v>68</v>
      </c>
      <c r="E64" s="64"/>
      <c r="F64" s="64" t="s">
        <v>65</v>
      </c>
      <c r="G64" s="65"/>
      <c r="H64" s="47" t="s">
        <v>66</v>
      </c>
      <c r="I64" s="47"/>
    </row>
    <row r="65" spans="1:9" ht="15.75">
      <c r="B65" s="11" t="s">
        <v>9</v>
      </c>
      <c r="C65" s="11" t="s">
        <v>22</v>
      </c>
      <c r="D65" s="17" t="s">
        <v>16</v>
      </c>
      <c r="E65" s="17" t="s">
        <v>17</v>
      </c>
      <c r="F65" s="18" t="s">
        <v>16</v>
      </c>
      <c r="G65" s="43" t="s">
        <v>17</v>
      </c>
      <c r="H65" s="52"/>
      <c r="I65" s="52"/>
    </row>
    <row r="66" spans="1:9" ht="15.75">
      <c r="A66" s="22" t="s">
        <v>18</v>
      </c>
      <c r="B66" s="16"/>
      <c r="C66" s="12">
        <v>1.3</v>
      </c>
      <c r="D66" s="4"/>
      <c r="E66" s="4">
        <f>C66*1.25</f>
        <v>1.625</v>
      </c>
      <c r="F66" s="9"/>
      <c r="G66" s="44">
        <f>C66</f>
        <v>1.3</v>
      </c>
      <c r="H66" s="52"/>
      <c r="I66" s="54">
        <f>C66*0.75</f>
        <v>0.97500000000000009</v>
      </c>
    </row>
    <row r="67" spans="1:9" ht="15.75">
      <c r="A67" s="25" t="s">
        <v>19</v>
      </c>
      <c r="B67" s="30"/>
      <c r="C67" s="26">
        <v>1</v>
      </c>
      <c r="D67" s="21">
        <f>B67*D$66</f>
        <v>0</v>
      </c>
      <c r="E67" s="21">
        <f>C$67*E$66</f>
        <v>1.625</v>
      </c>
      <c r="F67" s="21">
        <f>B67*F66</f>
        <v>0</v>
      </c>
      <c r="G67" s="45">
        <f>C67*G66</f>
        <v>1.3</v>
      </c>
      <c r="H67" s="21">
        <f>D67*H66</f>
        <v>0</v>
      </c>
      <c r="I67" s="62">
        <v>0.97499999999999998</v>
      </c>
    </row>
    <row r="68" spans="1:9" ht="15.75">
      <c r="A68" s="23"/>
      <c r="B68" s="16"/>
      <c r="C68" s="11"/>
      <c r="D68" s="17"/>
      <c r="E68" s="17"/>
      <c r="F68" s="18"/>
      <c r="G68" s="43"/>
      <c r="H68" s="52"/>
      <c r="I68" s="53"/>
    </row>
    <row r="69" spans="1:9" ht="15.75">
      <c r="A69" s="3" t="s">
        <v>8</v>
      </c>
      <c r="B69" s="28"/>
      <c r="C69" s="28"/>
      <c r="D69" s="28"/>
      <c r="E69" s="28"/>
      <c r="F69" s="28"/>
      <c r="G69" s="51"/>
      <c r="H69" s="52"/>
      <c r="I69" s="53"/>
    </row>
    <row r="70" spans="1:9" ht="15.75">
      <c r="A70" s="48" t="s">
        <v>3</v>
      </c>
      <c r="B70" s="16"/>
      <c r="C70" s="30">
        <v>1</v>
      </c>
      <c r="D70" s="4">
        <f t="shared" ref="D70:E73" si="9">B70*D$67</f>
        <v>0</v>
      </c>
      <c r="E70" s="4">
        <f t="shared" si="9"/>
        <v>1.625</v>
      </c>
      <c r="F70" s="37">
        <f t="shared" ref="F70:G73" si="10">B70*F$67</f>
        <v>0</v>
      </c>
      <c r="G70" s="46">
        <f t="shared" si="10"/>
        <v>1.3</v>
      </c>
      <c r="H70" s="52"/>
      <c r="I70" s="53">
        <f>C70*I67</f>
        <v>0.97499999999999998</v>
      </c>
    </row>
    <row r="71" spans="1:9" ht="15.75">
      <c r="A71" s="48" t="s">
        <v>4</v>
      </c>
      <c r="B71" s="16"/>
      <c r="C71" s="30">
        <v>5</v>
      </c>
      <c r="D71" s="4">
        <f t="shared" si="9"/>
        <v>0</v>
      </c>
      <c r="E71" s="4">
        <f t="shared" si="9"/>
        <v>8.125</v>
      </c>
      <c r="F71" s="37">
        <f t="shared" si="10"/>
        <v>0</v>
      </c>
      <c r="G71" s="46">
        <f t="shared" si="10"/>
        <v>6.5</v>
      </c>
      <c r="H71" s="52"/>
      <c r="I71" s="53">
        <f>C71*I67</f>
        <v>4.875</v>
      </c>
    </row>
    <row r="72" spans="1:9" ht="15.75">
      <c r="A72" s="48" t="s">
        <v>5</v>
      </c>
      <c r="B72" s="16"/>
      <c r="C72" s="30">
        <v>7</v>
      </c>
      <c r="D72" s="4">
        <f t="shared" si="9"/>
        <v>0</v>
      </c>
      <c r="E72" s="4">
        <f t="shared" si="9"/>
        <v>11.375</v>
      </c>
      <c r="F72" s="37">
        <f t="shared" si="10"/>
        <v>0</v>
      </c>
      <c r="G72" s="46">
        <f t="shared" si="10"/>
        <v>9.1</v>
      </c>
      <c r="H72" s="52"/>
      <c r="I72" s="53">
        <f>C72*I67</f>
        <v>6.8250000000000002</v>
      </c>
    </row>
    <row r="73" spans="1:9" ht="15.75">
      <c r="A73" s="55" t="s">
        <v>6</v>
      </c>
      <c r="B73" s="16"/>
      <c r="C73" s="30">
        <v>30</v>
      </c>
      <c r="D73" s="4">
        <f t="shared" si="9"/>
        <v>0</v>
      </c>
      <c r="E73" s="4">
        <f t="shared" si="9"/>
        <v>48.75</v>
      </c>
      <c r="F73" s="37">
        <f t="shared" si="10"/>
        <v>0</v>
      </c>
      <c r="G73" s="46">
        <f t="shared" si="10"/>
        <v>39</v>
      </c>
      <c r="H73" s="52"/>
      <c r="I73" s="53">
        <f>C73*I67</f>
        <v>29.25</v>
      </c>
    </row>
    <row r="74" spans="1:9" ht="15.75">
      <c r="A74" s="50"/>
      <c r="B74" s="16"/>
      <c r="C74" s="16"/>
      <c r="H74" s="52"/>
      <c r="I74" s="53"/>
    </row>
    <row r="75" spans="1:9" ht="15.75">
      <c r="A75" s="48" t="s">
        <v>14</v>
      </c>
      <c r="B75" s="16"/>
      <c r="C75" s="30">
        <v>15</v>
      </c>
      <c r="D75" s="4">
        <f t="shared" ref="D75:E77" si="11">B75*D$67</f>
        <v>0</v>
      </c>
      <c r="E75" s="4">
        <f t="shared" si="11"/>
        <v>24.375</v>
      </c>
      <c r="F75" s="37">
        <f t="shared" ref="F75:G77" si="12">B75*F$67</f>
        <v>0</v>
      </c>
      <c r="G75" s="46">
        <f t="shared" si="12"/>
        <v>19.5</v>
      </c>
      <c r="H75" s="52"/>
      <c r="I75" s="53">
        <f>C75*I66</f>
        <v>14.625000000000002</v>
      </c>
    </row>
    <row r="76" spans="1:9" ht="15.75">
      <c r="A76" s="48" t="s">
        <v>15</v>
      </c>
      <c r="B76" s="16"/>
      <c r="C76" s="30">
        <v>25</v>
      </c>
      <c r="D76" s="4">
        <f t="shared" si="11"/>
        <v>0</v>
      </c>
      <c r="E76" s="4">
        <f t="shared" si="11"/>
        <v>40.625</v>
      </c>
      <c r="F76" s="37">
        <f t="shared" si="12"/>
        <v>0</v>
      </c>
      <c r="G76" s="46">
        <f t="shared" si="12"/>
        <v>32.5</v>
      </c>
      <c r="H76" s="52"/>
      <c r="I76" s="53">
        <f>C76*I67</f>
        <v>24.375</v>
      </c>
    </row>
    <row r="77" spans="1:9" ht="15.75">
      <c r="A77" s="55" t="s">
        <v>7</v>
      </c>
      <c r="B77" s="16"/>
      <c r="C77" s="30">
        <v>35</v>
      </c>
      <c r="D77" s="4">
        <f t="shared" si="11"/>
        <v>0</v>
      </c>
      <c r="E77" s="4">
        <f t="shared" si="11"/>
        <v>56.875</v>
      </c>
      <c r="F77" s="37">
        <f t="shared" si="12"/>
        <v>0</v>
      </c>
      <c r="G77" s="46">
        <f t="shared" si="12"/>
        <v>45.5</v>
      </c>
      <c r="H77" s="52"/>
      <c r="I77" s="53">
        <f>C77*I67</f>
        <v>34.125</v>
      </c>
    </row>
    <row r="82" spans="1:9" ht="18.75">
      <c r="A82" s="15" t="s">
        <v>11</v>
      </c>
    </row>
    <row r="84" spans="1:9" ht="15.75">
      <c r="B84" s="11" t="s">
        <v>1</v>
      </c>
      <c r="C84" s="11" t="s">
        <v>1</v>
      </c>
      <c r="D84" s="64" t="s">
        <v>68</v>
      </c>
      <c r="E84" s="64"/>
      <c r="F84" s="64" t="s">
        <v>65</v>
      </c>
      <c r="G84" s="64"/>
      <c r="H84" s="64" t="s">
        <v>66</v>
      </c>
      <c r="I84" s="64"/>
    </row>
    <row r="85" spans="1:9" ht="15.75">
      <c r="B85" s="11" t="s">
        <v>9</v>
      </c>
      <c r="C85" s="11" t="s">
        <v>10</v>
      </c>
      <c r="D85" s="17" t="s">
        <v>16</v>
      </c>
      <c r="E85" s="17" t="s">
        <v>17</v>
      </c>
      <c r="F85" s="18" t="s">
        <v>16</v>
      </c>
      <c r="G85" s="18" t="s">
        <v>17</v>
      </c>
      <c r="H85" s="19" t="s">
        <v>16</v>
      </c>
      <c r="I85" s="19" t="s">
        <v>17</v>
      </c>
    </row>
    <row r="86" spans="1:9" ht="15.75">
      <c r="A86" s="22" t="s">
        <v>18</v>
      </c>
      <c r="B86" s="12">
        <v>60</v>
      </c>
      <c r="C86" s="12">
        <v>1.3</v>
      </c>
      <c r="D86" s="4">
        <f>B86*1.25</f>
        <v>75</v>
      </c>
      <c r="E86" s="4">
        <f>C86*1.25</f>
        <v>1.625</v>
      </c>
      <c r="F86" s="9">
        <f>B86</f>
        <v>60</v>
      </c>
      <c r="G86" s="9">
        <f>C86</f>
        <v>1.3</v>
      </c>
      <c r="H86" s="10">
        <f>B86*0.75</f>
        <v>45</v>
      </c>
      <c r="I86" s="56">
        <f>C86*0.75</f>
        <v>0.97500000000000009</v>
      </c>
    </row>
    <row r="87" spans="1:9" ht="15.75">
      <c r="A87" s="25" t="s">
        <v>19</v>
      </c>
      <c r="B87" s="26">
        <v>1</v>
      </c>
      <c r="C87" s="26">
        <v>1</v>
      </c>
      <c r="D87" s="21">
        <f>B87*D$86</f>
        <v>75</v>
      </c>
      <c r="E87" s="21">
        <f>C87*E$86</f>
        <v>1.625</v>
      </c>
      <c r="F87" s="20">
        <f>B87*F$86</f>
        <v>60</v>
      </c>
      <c r="G87" s="20">
        <f>C87*G$86</f>
        <v>1.3</v>
      </c>
      <c r="H87" s="20">
        <f>B87*H$86</f>
        <v>45</v>
      </c>
      <c r="I87" s="57">
        <f>C87*I$86</f>
        <v>0.97500000000000009</v>
      </c>
    </row>
    <row r="88" spans="1:9" ht="15.75">
      <c r="A88" s="23"/>
      <c r="B88" s="13"/>
      <c r="C88" s="13"/>
      <c r="D88" s="13"/>
      <c r="E88" s="13"/>
      <c r="F88" s="13"/>
      <c r="G88" s="13"/>
      <c r="H88" s="13"/>
      <c r="I88" s="58"/>
    </row>
    <row r="89" spans="1:9" ht="15.75">
      <c r="A89" s="29" t="s">
        <v>0</v>
      </c>
      <c r="B89" s="28"/>
      <c r="C89" s="28"/>
      <c r="D89" s="28"/>
      <c r="E89" s="28"/>
      <c r="F89" s="28"/>
      <c r="G89" s="28"/>
      <c r="H89" s="28"/>
      <c r="I89" s="59"/>
    </row>
    <row r="90" spans="1:9" ht="15.75">
      <c r="A90" s="2" t="s">
        <v>13</v>
      </c>
      <c r="B90" s="30">
        <v>1</v>
      </c>
      <c r="C90" s="30">
        <v>1</v>
      </c>
      <c r="D90" s="4">
        <f>B90*D$87</f>
        <v>75</v>
      </c>
      <c r="E90" s="4">
        <f>C90*E$87</f>
        <v>1.625</v>
      </c>
      <c r="F90" s="9">
        <f t="shared" ref="F90:G94" si="13">B90*F$87</f>
        <v>60</v>
      </c>
      <c r="G90" s="9">
        <f t="shared" si="13"/>
        <v>1.3</v>
      </c>
      <c r="H90" s="10">
        <f t="shared" ref="H90:I94" si="14">B90*H$87</f>
        <v>45</v>
      </c>
      <c r="I90" s="56">
        <f t="shared" si="14"/>
        <v>0.97500000000000009</v>
      </c>
    </row>
    <row r="91" spans="1:9" ht="15.75">
      <c r="A91" s="2" t="s">
        <v>12</v>
      </c>
      <c r="B91" s="31"/>
      <c r="C91" s="30">
        <v>1</v>
      </c>
      <c r="D91" s="4">
        <f>B91*D$87</f>
        <v>0</v>
      </c>
      <c r="E91" s="4">
        <f>C91*E$87/9</f>
        <v>0.18055555555555555</v>
      </c>
      <c r="F91" s="9">
        <f t="shared" si="13"/>
        <v>0</v>
      </c>
      <c r="G91" s="9">
        <f>C91*G$87/9</f>
        <v>0.14444444444444446</v>
      </c>
      <c r="H91" s="10">
        <f t="shared" si="14"/>
        <v>0</v>
      </c>
      <c r="I91" s="56">
        <f>C91*I$87/9</f>
        <v>0.10833333333333334</v>
      </c>
    </row>
    <row r="92" spans="1:9" ht="15.75">
      <c r="A92" s="2" t="s">
        <v>39</v>
      </c>
      <c r="B92" s="31"/>
      <c r="C92" s="30">
        <v>0.7</v>
      </c>
      <c r="D92" s="4">
        <f>B92*D$87</f>
        <v>0</v>
      </c>
      <c r="E92" s="4">
        <f>C92*E$87/9*7*0.7</f>
        <v>0.61930555555555544</v>
      </c>
      <c r="F92" s="9">
        <f t="shared" si="13"/>
        <v>0</v>
      </c>
      <c r="G92" s="9">
        <f>C92*G$87/9*7</f>
        <v>0.70777777777777762</v>
      </c>
      <c r="H92" s="10">
        <f t="shared" si="14"/>
        <v>0</v>
      </c>
      <c r="I92" s="56">
        <f>C92*I$87/9*7</f>
        <v>0.53083333333333338</v>
      </c>
    </row>
    <row r="93" spans="1:9" ht="15.75">
      <c r="A93" s="2" t="s">
        <v>40</v>
      </c>
      <c r="B93" s="31"/>
      <c r="C93" s="30">
        <v>0.7</v>
      </c>
      <c r="D93" s="4">
        <f>B93*D$87</f>
        <v>0</v>
      </c>
      <c r="E93" s="4">
        <f>E87*C93</f>
        <v>1.1375</v>
      </c>
      <c r="F93" s="9">
        <f t="shared" si="13"/>
        <v>0</v>
      </c>
      <c r="G93" s="9">
        <f>G86*C93</f>
        <v>0.90999999999999992</v>
      </c>
      <c r="H93" s="10">
        <f t="shared" si="14"/>
        <v>0</v>
      </c>
      <c r="I93" s="56">
        <f>I87*C93</f>
        <v>0.6825</v>
      </c>
    </row>
    <row r="94" spans="1:9" ht="15.75">
      <c r="A94" s="2" t="s">
        <v>41</v>
      </c>
      <c r="B94" s="31"/>
      <c r="C94" s="31"/>
      <c r="D94" s="32"/>
      <c r="E94" s="4">
        <f>C94*E$88</f>
        <v>0</v>
      </c>
      <c r="F94" s="9">
        <f t="shared" si="13"/>
        <v>0</v>
      </c>
      <c r="G94" s="9">
        <f>C94*G$87/9*5</f>
        <v>0</v>
      </c>
      <c r="H94" s="10">
        <f t="shared" si="14"/>
        <v>0</v>
      </c>
      <c r="I94" s="10">
        <f>C94*I$87/9*5</f>
        <v>0</v>
      </c>
    </row>
  </sheetData>
  <mergeCells count="10">
    <mergeCell ref="H84:I84"/>
    <mergeCell ref="D64:E64"/>
    <mergeCell ref="F64:G64"/>
    <mergeCell ref="D84:E84"/>
    <mergeCell ref="F84:G84"/>
    <mergeCell ref="D1:E1"/>
    <mergeCell ref="F1:G1"/>
    <mergeCell ref="H1:I1"/>
    <mergeCell ref="D31:E31"/>
    <mergeCell ref="F31:G3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7" fitToHeight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coeff. COMUNI OLTRE 10.000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MERCIARI</dc:creator>
  <cp:lastModifiedBy>spirozzi</cp:lastModifiedBy>
  <cp:lastPrinted>2021-03-25T10:53:06Z</cp:lastPrinted>
  <dcterms:created xsi:type="dcterms:W3CDTF">2021-01-12T08:42:50Z</dcterms:created>
  <dcterms:modified xsi:type="dcterms:W3CDTF">2021-05-13T15:27:26Z</dcterms:modified>
</cp:coreProperties>
</file>